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uljetusliitot.sharepoint.com/sites/PAU_Toimisto/Jaetut asiakirjat/TIEDOTUSASIAT Reitti, Kalenteri, Kotisivut, Painotyöt, Kuvapankki ym/REITTI JUHA/2025/1 2025/"/>
    </mc:Choice>
  </mc:AlternateContent>
  <xr:revisionPtr revIDLastSave="0" documentId="8_{62B8CED7-BF1C-4E19-96A6-C1E04605CE7D}" xr6:coauthVersionLast="47" xr6:coauthVersionMax="47" xr10:uidLastSave="{00000000-0000-0000-0000-000000000000}"/>
  <bookViews>
    <workbookView xWindow="5950" yWindow="2150" windowWidth="25800" windowHeight="10060" xr2:uid="{DFABFEB4-B07C-43F1-9744-968A3D76291A}"/>
  </bookViews>
  <sheets>
    <sheet name="Matka- ja kululasku" sheetId="1" r:id="rId1"/>
    <sheet name="Matkalaskun täyttöohje" sheetId="5" r:id="rId2"/>
    <sheet name="Datalasku" sheetId="2" r:id="rId3"/>
    <sheet name="Datasaaja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5" l="1"/>
  <c r="E36" i="5" s="1"/>
  <c r="C32" i="5"/>
  <c r="E32" i="5" s="1"/>
  <c r="C31" i="1"/>
  <c r="E31" i="1" s="1"/>
  <c r="F1" i="6"/>
  <c r="E1" i="6"/>
  <c r="D1" i="6"/>
  <c r="C1" i="6"/>
  <c r="B1" i="6"/>
  <c r="A1" i="6"/>
  <c r="E30" i="5"/>
  <c r="E34" i="5"/>
  <c r="E38" i="5"/>
  <c r="E61" i="5"/>
  <c r="E62" i="5"/>
  <c r="E63" i="5"/>
  <c r="E64" i="5"/>
  <c r="E58" i="5"/>
  <c r="E53" i="5"/>
  <c r="E80" i="5"/>
  <c r="E85" i="5" s="1"/>
  <c r="A2" i="2"/>
  <c r="A3" i="2"/>
  <c r="A4" i="2"/>
  <c r="A5" i="2"/>
  <c r="A6" i="2"/>
  <c r="A7" i="2"/>
  <c r="A8" i="2"/>
  <c r="A9" i="2"/>
  <c r="A10" i="2"/>
  <c r="A11" i="2"/>
  <c r="A12" i="2"/>
  <c r="A1" i="2"/>
  <c r="D7" i="2"/>
  <c r="E7" i="2"/>
  <c r="E5" i="2"/>
  <c r="D5" i="2"/>
  <c r="E73" i="1"/>
  <c r="E78" i="1" s="1"/>
  <c r="D8" i="2"/>
  <c r="E8" i="2"/>
  <c r="D9" i="2"/>
  <c r="E9" i="2"/>
  <c r="D10" i="2"/>
  <c r="E10" i="2"/>
  <c r="D11" i="2"/>
  <c r="E11" i="2"/>
  <c r="D6" i="2"/>
  <c r="E6" i="2"/>
  <c r="D1" i="2"/>
  <c r="E1" i="2"/>
  <c r="D2" i="2"/>
  <c r="E2" i="2"/>
  <c r="D3" i="2"/>
  <c r="E3" i="2"/>
  <c r="D4" i="2"/>
  <c r="E4" i="2"/>
  <c r="E29" i="1"/>
  <c r="E33" i="1"/>
  <c r="E35" i="1"/>
  <c r="E37" i="1"/>
  <c r="E54" i="1"/>
  <c r="E55" i="1"/>
  <c r="E56" i="1"/>
  <c r="E57" i="1"/>
  <c r="E51" i="1"/>
  <c r="E49" i="1"/>
  <c r="F12" i="2" l="1"/>
  <c r="E67" i="5"/>
  <c r="E84" i="5" s="1"/>
  <c r="E40" i="5"/>
  <c r="E83" i="5" s="1"/>
  <c r="E60" i="1"/>
  <c r="E77" i="1" s="1"/>
  <c r="E39" i="1"/>
  <c r="E76" i="1" s="1"/>
  <c r="E87" i="5" l="1"/>
  <c r="E80" i="1"/>
</calcChain>
</file>

<file path=xl/sharedStrings.xml><?xml version="1.0" encoding="utf-8"?>
<sst xmlns="http://schemas.openxmlformats.org/spreadsheetml/2006/main" count="130" uniqueCount="63">
  <si>
    <t>Posti- ja logistiikka-alan unioni PAU ry</t>
  </si>
  <si>
    <t>Henkilö</t>
  </si>
  <si>
    <t>Maksun saaja</t>
  </si>
  <si>
    <t>Henkilötunnus</t>
  </si>
  <si>
    <t>Lähiosoite</t>
  </si>
  <si>
    <t>Postinumero</t>
  </si>
  <si>
    <t>Postitoimipaikka</t>
  </si>
  <si>
    <t>Tilinumero</t>
  </si>
  <si>
    <t>Matkaselvitys</t>
  </si>
  <si>
    <t>Matkan peruste ja matkareitti</t>
  </si>
  <si>
    <t>Matka- ja kulukorvaukset</t>
  </si>
  <si>
    <t>Lento</t>
  </si>
  <si>
    <t>Juna</t>
  </si>
  <si>
    <t>Linja-auto</t>
  </si>
  <si>
    <t>Taksi</t>
  </si>
  <si>
    <t>Paikallisliikenne</t>
  </si>
  <si>
    <t>Muut kulut</t>
  </si>
  <si>
    <t>Selvitys</t>
  </si>
  <si>
    <t>Kulu</t>
  </si>
  <si>
    <t xml:space="preserve">Alkoi </t>
  </si>
  <si>
    <t xml:space="preserve">Päättyi </t>
  </si>
  <si>
    <t>pvm</t>
  </si>
  <si>
    <t>kello</t>
  </si>
  <si>
    <t>Kilometrikorvaus</t>
  </si>
  <si>
    <t>Oman auton käyttö</t>
  </si>
  <si>
    <t>Käyttöetuauton käyttö</t>
  </si>
  <si>
    <t>Reitti</t>
  </si>
  <si>
    <t>km</t>
  </si>
  <si>
    <t>€/km</t>
  </si>
  <si>
    <t>Korvaus</t>
  </si>
  <si>
    <t>Hlö 1 kyydissä</t>
  </si>
  <si>
    <t>Hlö 2 kyydissä</t>
  </si>
  <si>
    <t>Hlö 3 kyydissä</t>
  </si>
  <si>
    <t>Hlö 4 kyydissä</t>
  </si>
  <si>
    <t>Nimi</t>
  </si>
  <si>
    <t>Yhteensä</t>
  </si>
  <si>
    <t>Kilometrikorvaukset yhteensä</t>
  </si>
  <si>
    <t>Maksettavat kulut yhteensä</t>
  </si>
  <si>
    <t>Majoitus</t>
  </si>
  <si>
    <t>Päivärahat</t>
  </si>
  <si>
    <t>Kokopäiväraha</t>
  </si>
  <si>
    <t>50 % kokopäivärahasta</t>
  </si>
  <si>
    <t>Osapäiväraha</t>
  </si>
  <si>
    <t>50 % osapäivärahasta</t>
  </si>
  <si>
    <t>Ulkomaan päiväraha</t>
  </si>
  <si>
    <t>lkm</t>
  </si>
  <si>
    <t>€/pv</t>
  </si>
  <si>
    <t>Päivärahat yhteensä</t>
  </si>
  <si>
    <t>Matka- ja kululasku yhteensä</t>
  </si>
  <si>
    <t>Matka- ja kululasku</t>
  </si>
  <si>
    <t>Kilometrikorvaukset</t>
  </si>
  <si>
    <t>Matti Mallikas</t>
  </si>
  <si>
    <t>123456-7890</t>
  </si>
  <si>
    <t>Esimerkkikuja 3 A 5</t>
  </si>
  <si>
    <t>Pohjola</t>
  </si>
  <si>
    <t>FI1234567890987654</t>
  </si>
  <si>
    <t>yhteen ilman välilyöntiä</t>
  </si>
  <si>
    <t>Kirjoita tähän selvitys matkan tarkoituksesta ja reitistä</t>
  </si>
  <si>
    <t>syötä oikea päivärahan arvo</t>
  </si>
  <si>
    <t>Kirjoita ajamasi reitti tähän.</t>
  </si>
  <si>
    <t>Maija Mallikas</t>
  </si>
  <si>
    <t>VR junalippu</t>
  </si>
  <si>
    <t>Posti- ja logistiikka-alan unioni PAU 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</si>
</sst>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44" fontId="1" fillId="0" borderId="0" xfId="0" applyNumberFormat="1" applyFont="1"/>
    <xf numFmtId="44" fontId="0" fillId="0" borderId="0" xfId="0" applyNumberFormat="1"/>
    <xf numFmtId="0" fontId="0" fillId="2" borderId="1" xfId="0" applyFill="1" applyBorder="1"/>
    <xf numFmtId="44" fontId="0" fillId="2" borderId="1" xfId="0" applyNumberFormat="1" applyFill="1" applyBorder="1"/>
    <xf numFmtId="0" fontId="0" fillId="0" borderId="0" xfId="0" applyAlignment="1">
      <alignment wrapText="1"/>
    </xf>
    <xf numFmtId="2" fontId="0" fillId="0" borderId="0" xfId="0" applyNumberFormat="1"/>
    <xf numFmtId="14" fontId="0" fillId="2" borderId="1" xfId="0" applyNumberFormat="1" applyFill="1" applyBorder="1"/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0" fontId="0" fillId="2" borderId="1" xfId="0" applyNumberFormat="1" applyFill="1" applyBorder="1"/>
    <xf numFmtId="0" fontId="4" fillId="0" borderId="0" xfId="0" applyFont="1"/>
    <xf numFmtId="44" fontId="4" fillId="0" borderId="0" xfId="0" applyNumberFormat="1" applyFont="1"/>
    <xf numFmtId="0" fontId="5" fillId="0" borderId="0" xfId="0" applyFont="1"/>
    <xf numFmtId="0" fontId="4" fillId="0" borderId="0" xfId="0" applyFont="1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2" xfId="0" quotePrefix="1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 applyAlignment="1">
      <alignment wrapText="1"/>
    </xf>
    <xf numFmtId="0" fontId="0" fillId="2" borderId="12" xfId="0" applyFill="1" applyBorder="1" applyAlignment="1">
      <alignment wrapText="1"/>
    </xf>
    <xf numFmtId="0" fontId="0" fillId="2" borderId="13" xfId="0" applyFill="1" applyBorder="1" applyAlignment="1">
      <alignment wrapText="1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99061</xdr:colOff>
      <xdr:row>0</xdr:row>
      <xdr:rowOff>30480</xdr:rowOff>
    </xdr:from>
    <xdr:to>
      <xdr:col>0</xdr:col>
      <xdr:colOff>1348741</xdr:colOff>
      <xdr:row>2</xdr:row>
      <xdr:rowOff>59977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70E58865-08DF-4C92-A335-A79AD25BF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1" y="30480"/>
          <a:ext cx="1257300" cy="4866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99061</xdr:colOff>
      <xdr:row>0</xdr:row>
      <xdr:rowOff>30480</xdr:rowOff>
    </xdr:from>
    <xdr:to>
      <xdr:col>0</xdr:col>
      <xdr:colOff>1352551</xdr:colOff>
      <xdr:row>2</xdr:row>
      <xdr:rowOff>151417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FDE5DABA-1D00-40DD-9E22-349E417D6A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1" y="30480"/>
          <a:ext cx="1257300" cy="4866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EC456-9EF6-4DDF-AD6E-9352C787DA97}">
  <dimension ref="A1:E80"/>
  <sheetViews>
    <sheetView tabSelected="1" workbookViewId="0">
      <selection activeCell="B65" sqref="B65"/>
    </sheetView>
  </sheetViews>
  <sheetFormatPr defaultRowHeight="14.5" x14ac:dyDescent="0.35"/>
  <cols>
    <col min="1" max="1" width="21.1796875" customWidth="1"/>
    <col min="2" max="2" width="20.1796875" customWidth="1"/>
    <col min="3" max="3" width="20.26953125" customWidth="1"/>
    <col min="4" max="4" width="12" customWidth="1"/>
    <col min="5" max="5" width="13.7265625" customWidth="1"/>
  </cols>
  <sheetData>
    <row r="1" spans="1:5" ht="21" x14ac:dyDescent="0.5">
      <c r="B1" s="1" t="s">
        <v>49</v>
      </c>
    </row>
    <row r="2" spans="1:5" ht="15.5" x14ac:dyDescent="0.35">
      <c r="B2" s="2" t="s">
        <v>62</v>
      </c>
    </row>
    <row r="3" spans="1:5" ht="15" thickBot="1" x14ac:dyDescent="0.4"/>
    <row r="4" spans="1:5" ht="15" thickBot="1" x14ac:dyDescent="0.4">
      <c r="A4" s="3" t="s">
        <v>1</v>
      </c>
      <c r="B4" t="s">
        <v>2</v>
      </c>
      <c r="C4" s="23"/>
      <c r="D4" s="21"/>
      <c r="E4" s="22"/>
    </row>
    <row r="5" spans="1:5" ht="15" thickBot="1" x14ac:dyDescent="0.4"/>
    <row r="6" spans="1:5" ht="15" thickBot="1" x14ac:dyDescent="0.4">
      <c r="B6" t="s">
        <v>3</v>
      </c>
      <c r="C6" s="20"/>
      <c r="D6" s="21"/>
      <c r="E6" s="22"/>
    </row>
    <row r="7" spans="1:5" ht="15" thickBot="1" x14ac:dyDescent="0.4"/>
    <row r="8" spans="1:5" ht="15" thickBot="1" x14ac:dyDescent="0.4">
      <c r="B8" t="s">
        <v>4</v>
      </c>
      <c r="C8" s="20"/>
      <c r="D8" s="21"/>
      <c r="E8" s="22"/>
    </row>
    <row r="9" spans="1:5" ht="15" thickBot="1" x14ac:dyDescent="0.4"/>
    <row r="10" spans="1:5" ht="15" thickBot="1" x14ac:dyDescent="0.4">
      <c r="B10" t="s">
        <v>5</v>
      </c>
      <c r="C10" s="24"/>
      <c r="D10" s="25"/>
      <c r="E10" s="26"/>
    </row>
    <row r="11" spans="1:5" ht="15" thickBot="1" x14ac:dyDescent="0.4"/>
    <row r="12" spans="1:5" ht="15" thickBot="1" x14ac:dyDescent="0.4">
      <c r="B12" t="s">
        <v>6</v>
      </c>
      <c r="C12" s="20"/>
      <c r="D12" s="21"/>
      <c r="E12" s="22"/>
    </row>
    <row r="13" spans="1:5" ht="15" thickBot="1" x14ac:dyDescent="0.4"/>
    <row r="14" spans="1:5" ht="15" thickBot="1" x14ac:dyDescent="0.4">
      <c r="B14" t="s">
        <v>7</v>
      </c>
      <c r="C14" s="20"/>
      <c r="D14" s="21"/>
      <c r="E14" s="22"/>
    </row>
    <row r="17" spans="1:5" ht="15" thickBot="1" x14ac:dyDescent="0.4">
      <c r="A17" s="3" t="s">
        <v>8</v>
      </c>
    </row>
    <row r="18" spans="1:5" ht="29.5" thickBot="1" x14ac:dyDescent="0.4">
      <c r="B18" s="8" t="s">
        <v>9</v>
      </c>
      <c r="C18" s="14"/>
      <c r="D18" s="8"/>
      <c r="E18" s="8"/>
    </row>
    <row r="20" spans="1:5" ht="15" thickBot="1" x14ac:dyDescent="0.4">
      <c r="C20" t="s">
        <v>21</v>
      </c>
      <c r="D20" t="s">
        <v>22</v>
      </c>
    </row>
    <row r="21" spans="1:5" ht="15" thickBot="1" x14ac:dyDescent="0.4">
      <c r="B21" t="s">
        <v>19</v>
      </c>
      <c r="C21" s="11"/>
      <c r="D21" s="12"/>
    </row>
    <row r="22" spans="1:5" ht="15" thickBot="1" x14ac:dyDescent="0.4">
      <c r="C22" t="s">
        <v>21</v>
      </c>
      <c r="D22" t="s">
        <v>22</v>
      </c>
    </row>
    <row r="23" spans="1:5" ht="15" thickBot="1" x14ac:dyDescent="0.4">
      <c r="B23" t="s">
        <v>20</v>
      </c>
      <c r="C23" s="11"/>
      <c r="D23" s="12"/>
    </row>
    <row r="27" spans="1:5" x14ac:dyDescent="0.35">
      <c r="A27" s="3" t="s">
        <v>39</v>
      </c>
    </row>
    <row r="28" spans="1:5" ht="29.5" thickBot="1" x14ac:dyDescent="0.4">
      <c r="B28" t="s">
        <v>45</v>
      </c>
      <c r="C28" t="s">
        <v>46</v>
      </c>
      <c r="E28" s="8" t="s">
        <v>47</v>
      </c>
    </row>
    <row r="29" spans="1:5" ht="15" thickBot="1" x14ac:dyDescent="0.4">
      <c r="A29" t="s">
        <v>40</v>
      </c>
      <c r="B29" s="13"/>
      <c r="C29">
        <v>53</v>
      </c>
      <c r="E29" s="5">
        <f>C29*B29</f>
        <v>0</v>
      </c>
    </row>
    <row r="30" spans="1:5" ht="15" thickBot="1" x14ac:dyDescent="0.4">
      <c r="E30" s="5"/>
    </row>
    <row r="31" spans="1:5" ht="15" thickBot="1" x14ac:dyDescent="0.4">
      <c r="A31" t="s">
        <v>41</v>
      </c>
      <c r="B31" s="13"/>
      <c r="C31">
        <f>C29/2</f>
        <v>26.5</v>
      </c>
      <c r="E31" s="5">
        <f>C31*B31</f>
        <v>0</v>
      </c>
    </row>
    <row r="32" spans="1:5" ht="15" thickBot="1" x14ac:dyDescent="0.4">
      <c r="E32" s="5"/>
    </row>
    <row r="33" spans="1:5" ht="15" thickBot="1" x14ac:dyDescent="0.4">
      <c r="A33" t="s">
        <v>42</v>
      </c>
      <c r="B33" s="13"/>
      <c r="C33">
        <v>24</v>
      </c>
      <c r="E33" s="5">
        <f>C33*B33</f>
        <v>0</v>
      </c>
    </row>
    <row r="34" spans="1:5" ht="15" thickBot="1" x14ac:dyDescent="0.4">
      <c r="E34" s="5"/>
    </row>
    <row r="35" spans="1:5" ht="15" thickBot="1" x14ac:dyDescent="0.4">
      <c r="A35" t="s">
        <v>43</v>
      </c>
      <c r="B35" s="13"/>
      <c r="C35">
        <v>12</v>
      </c>
      <c r="E35" s="5">
        <f>C35*B35</f>
        <v>0</v>
      </c>
    </row>
    <row r="36" spans="1:5" ht="15" thickBot="1" x14ac:dyDescent="0.4">
      <c r="E36" s="5"/>
    </row>
    <row r="37" spans="1:5" ht="15" thickBot="1" x14ac:dyDescent="0.4">
      <c r="A37" t="s">
        <v>44</v>
      </c>
      <c r="B37" s="13"/>
      <c r="C37" s="13"/>
      <c r="E37" s="5">
        <f>C37*B37</f>
        <v>0</v>
      </c>
    </row>
    <row r="38" spans="1:5" x14ac:dyDescent="0.35">
      <c r="E38" s="5"/>
    </row>
    <row r="39" spans="1:5" x14ac:dyDescent="0.35">
      <c r="C39" s="3" t="s">
        <v>47</v>
      </c>
      <c r="E39" s="4">
        <f>SUM(E29:E37)</f>
        <v>0</v>
      </c>
    </row>
    <row r="43" spans="1:5" x14ac:dyDescent="0.35">
      <c r="D43" s="9"/>
    </row>
    <row r="47" spans="1:5" x14ac:dyDescent="0.35">
      <c r="A47" s="3" t="s">
        <v>23</v>
      </c>
    </row>
    <row r="48" spans="1:5" ht="15" thickBot="1" x14ac:dyDescent="0.4">
      <c r="B48" t="s">
        <v>26</v>
      </c>
      <c r="C48" t="s">
        <v>27</v>
      </c>
      <c r="D48" t="s">
        <v>28</v>
      </c>
      <c r="E48" t="s">
        <v>29</v>
      </c>
    </row>
    <row r="49" spans="1:5" ht="15" thickBot="1" x14ac:dyDescent="0.4">
      <c r="A49" t="s">
        <v>24</v>
      </c>
      <c r="B49" s="14"/>
      <c r="C49" s="13"/>
      <c r="D49">
        <v>0.59</v>
      </c>
      <c r="E49" s="5">
        <f>C49*D49</f>
        <v>0</v>
      </c>
    </row>
    <row r="50" spans="1:5" ht="15" thickBot="1" x14ac:dyDescent="0.4"/>
    <row r="51" spans="1:5" ht="15" thickBot="1" x14ac:dyDescent="0.4">
      <c r="A51" t="s">
        <v>25</v>
      </c>
      <c r="B51" s="14"/>
      <c r="C51" s="13"/>
      <c r="D51">
        <v>0.12</v>
      </c>
      <c r="E51" s="5">
        <f t="shared" ref="E51" si="0">C51*D51</f>
        <v>0</v>
      </c>
    </row>
    <row r="53" spans="1:5" ht="15" thickBot="1" x14ac:dyDescent="0.4">
      <c r="B53" t="s">
        <v>34</v>
      </c>
      <c r="C53" t="s">
        <v>27</v>
      </c>
      <c r="D53" t="s">
        <v>28</v>
      </c>
      <c r="E53" t="s">
        <v>29</v>
      </c>
    </row>
    <row r="54" spans="1:5" ht="15" thickBot="1" x14ac:dyDescent="0.4">
      <c r="A54" t="s">
        <v>30</v>
      </c>
      <c r="B54" s="12"/>
      <c r="C54" s="13"/>
      <c r="D54">
        <v>0.04</v>
      </c>
      <c r="E54" s="5">
        <f>D54*C54</f>
        <v>0</v>
      </c>
    </row>
    <row r="55" spans="1:5" ht="15" thickBot="1" x14ac:dyDescent="0.4">
      <c r="A55" t="s">
        <v>31</v>
      </c>
      <c r="B55" s="12"/>
      <c r="C55" s="13"/>
      <c r="D55">
        <v>0.04</v>
      </c>
      <c r="E55" s="5">
        <f t="shared" ref="E55:E57" si="1">D55*C55</f>
        <v>0</v>
      </c>
    </row>
    <row r="56" spans="1:5" ht="15" thickBot="1" x14ac:dyDescent="0.4">
      <c r="A56" t="s">
        <v>32</v>
      </c>
      <c r="B56" s="12"/>
      <c r="C56" s="13"/>
      <c r="D56">
        <v>0.04</v>
      </c>
      <c r="E56" s="5">
        <f t="shared" si="1"/>
        <v>0</v>
      </c>
    </row>
    <row r="57" spans="1:5" ht="15" thickBot="1" x14ac:dyDescent="0.4">
      <c r="A57" t="s">
        <v>33</v>
      </c>
      <c r="B57" s="12"/>
      <c r="C57" s="13"/>
      <c r="D57">
        <v>0.04</v>
      </c>
      <c r="E57" s="5">
        <f t="shared" si="1"/>
        <v>0</v>
      </c>
    </row>
    <row r="60" spans="1:5" x14ac:dyDescent="0.35">
      <c r="C60" s="3" t="s">
        <v>36</v>
      </c>
      <c r="E60" s="4">
        <f>SUM(E54:E57)+E51+E49</f>
        <v>0</v>
      </c>
    </row>
    <row r="63" spans="1:5" x14ac:dyDescent="0.35">
      <c r="A63" s="3" t="s">
        <v>10</v>
      </c>
    </row>
    <row r="64" spans="1:5" ht="15" thickBot="1" x14ac:dyDescent="0.4">
      <c r="B64" t="s">
        <v>17</v>
      </c>
      <c r="C64" t="s">
        <v>18</v>
      </c>
    </row>
    <row r="65" spans="1:5" ht="15" thickBot="1" x14ac:dyDescent="0.4">
      <c r="A65" t="s">
        <v>11</v>
      </c>
      <c r="B65" s="14"/>
      <c r="C65" s="13"/>
    </row>
    <row r="66" spans="1:5" ht="15" thickBot="1" x14ac:dyDescent="0.4">
      <c r="A66" t="s">
        <v>12</v>
      </c>
      <c r="B66" s="14"/>
      <c r="C66" s="13"/>
    </row>
    <row r="67" spans="1:5" ht="15" thickBot="1" x14ac:dyDescent="0.4">
      <c r="A67" t="s">
        <v>13</v>
      </c>
      <c r="B67" s="14"/>
      <c r="C67" s="13"/>
    </row>
    <row r="68" spans="1:5" ht="15" thickBot="1" x14ac:dyDescent="0.4">
      <c r="A68" t="s">
        <v>14</v>
      </c>
      <c r="B68" s="14"/>
      <c r="C68" s="13"/>
    </row>
    <row r="69" spans="1:5" ht="15" thickBot="1" x14ac:dyDescent="0.4">
      <c r="A69" t="s">
        <v>15</v>
      </c>
      <c r="B69" s="14"/>
      <c r="C69" s="13"/>
    </row>
    <row r="70" spans="1:5" ht="15" thickBot="1" x14ac:dyDescent="0.4">
      <c r="A70" t="s">
        <v>38</v>
      </c>
      <c r="B70" s="14"/>
      <c r="C70" s="13"/>
    </row>
    <row r="71" spans="1:5" ht="15" thickBot="1" x14ac:dyDescent="0.4">
      <c r="A71" t="s">
        <v>16</v>
      </c>
      <c r="B71" s="14"/>
      <c r="C71" s="13"/>
    </row>
    <row r="73" spans="1:5" x14ac:dyDescent="0.35">
      <c r="C73" s="3" t="s">
        <v>37</v>
      </c>
      <c r="E73" s="4">
        <f>SUM(C65:C71)</f>
        <v>0</v>
      </c>
    </row>
    <row r="76" spans="1:5" ht="15.5" x14ac:dyDescent="0.35">
      <c r="A76" s="19" t="s">
        <v>48</v>
      </c>
      <c r="B76" s="19"/>
      <c r="C76" s="19" t="s">
        <v>39</v>
      </c>
      <c r="D76" s="19"/>
      <c r="E76" s="17">
        <f>E39</f>
        <v>0</v>
      </c>
    </row>
    <row r="77" spans="1:5" ht="18" customHeight="1" x14ac:dyDescent="0.35">
      <c r="A77" s="18"/>
      <c r="B77" s="18"/>
      <c r="C77" s="19" t="s">
        <v>50</v>
      </c>
      <c r="D77" s="19"/>
      <c r="E77" s="17">
        <f>E60</f>
        <v>0</v>
      </c>
    </row>
    <row r="78" spans="1:5" ht="18" customHeight="1" x14ac:dyDescent="0.35">
      <c r="A78" s="18"/>
      <c r="B78" s="18"/>
      <c r="C78" s="19" t="s">
        <v>10</v>
      </c>
      <c r="D78" s="19"/>
      <c r="E78" s="17">
        <f>E73</f>
        <v>0</v>
      </c>
    </row>
    <row r="79" spans="1:5" ht="18" customHeight="1" x14ac:dyDescent="0.35">
      <c r="A79" s="18"/>
      <c r="B79" s="18"/>
      <c r="C79" s="16"/>
      <c r="D79" s="16"/>
      <c r="E79" s="17"/>
    </row>
    <row r="80" spans="1:5" ht="15.5" x14ac:dyDescent="0.35">
      <c r="A80" s="18"/>
      <c r="B80" s="18"/>
      <c r="C80" s="18"/>
      <c r="D80" s="16" t="s">
        <v>35</v>
      </c>
      <c r="E80" s="17">
        <f>SUM(E76:E78)</f>
        <v>0</v>
      </c>
    </row>
  </sheetData>
  <sheetProtection algorithmName="SHA-512" hashValue="Iv0KLQnHtkgCHx971HEBANRTdTURxoMym5/nH2hDWIozj7xPI2YhioyIKo17EPTbee6DLAaLKbYfVmhMMnEbJA==" saltValue="ERi/0kmSd886f3j23gz7gg==" spinCount="100000" sheet="1" selectLockedCells="1"/>
  <protectedRanges>
    <protectedRange sqref="C10:E10 C12:E12 C14:E14 B65:B67 C21:D21 C23:D23 C4:E4 C6:E6 C8:E8 B29 B31 B33 B35 B37:C37 B49:C49 B51:C51 B54:C57 C65:C66 C18:E18" name="Alue1" securityDescriptor="O:WDG:WDD:(A;;CC;;;WD)"/>
  </protectedRanges>
  <mergeCells count="10">
    <mergeCell ref="C4:E4"/>
    <mergeCell ref="C6:E6"/>
    <mergeCell ref="C8:E8"/>
    <mergeCell ref="C10:E10"/>
    <mergeCell ref="C12:E12"/>
    <mergeCell ref="A76:B76"/>
    <mergeCell ref="C14:E14"/>
    <mergeCell ref="C76:D76"/>
    <mergeCell ref="C77:D77"/>
    <mergeCell ref="C78:D7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3A73B-B994-4C6D-BA02-1768CB88AB55}">
  <dimension ref="A1:F87"/>
  <sheetViews>
    <sheetView topLeftCell="A73" workbookViewId="0">
      <selection activeCell="C76" sqref="C76"/>
    </sheetView>
  </sheetViews>
  <sheetFormatPr defaultRowHeight="14.5" x14ac:dyDescent="0.35"/>
  <cols>
    <col min="1" max="1" width="21.1796875" customWidth="1"/>
    <col min="2" max="2" width="20.1796875" customWidth="1"/>
    <col min="3" max="3" width="20.26953125" customWidth="1"/>
    <col min="4" max="4" width="12" customWidth="1"/>
    <col min="5" max="5" width="13.7265625" customWidth="1"/>
  </cols>
  <sheetData>
    <row r="1" spans="1:6" ht="21" x14ac:dyDescent="0.5">
      <c r="B1" s="1" t="s">
        <v>49</v>
      </c>
    </row>
    <row r="2" spans="1:6" ht="15.5" x14ac:dyDescent="0.35">
      <c r="B2" s="2" t="s">
        <v>0</v>
      </c>
    </row>
    <row r="3" spans="1:6" ht="15" thickBot="1" x14ac:dyDescent="0.4"/>
    <row r="4" spans="1:6" ht="15" thickBot="1" x14ac:dyDescent="0.4">
      <c r="A4" s="3" t="s">
        <v>1</v>
      </c>
      <c r="B4" t="s">
        <v>2</v>
      </c>
      <c r="C4" s="37" t="s">
        <v>51</v>
      </c>
      <c r="D4" s="38"/>
      <c r="E4" s="39"/>
    </row>
    <row r="5" spans="1:6" ht="15" thickBot="1" x14ac:dyDescent="0.4"/>
    <row r="6" spans="1:6" ht="15" thickBot="1" x14ac:dyDescent="0.4">
      <c r="B6" t="s">
        <v>3</v>
      </c>
      <c r="C6" s="37" t="s">
        <v>52</v>
      </c>
      <c r="D6" s="38"/>
      <c r="E6" s="39"/>
    </row>
    <row r="7" spans="1:6" ht="15" thickBot="1" x14ac:dyDescent="0.4"/>
    <row r="8" spans="1:6" ht="15" thickBot="1" x14ac:dyDescent="0.4">
      <c r="B8" t="s">
        <v>4</v>
      </c>
      <c r="C8" s="37" t="s">
        <v>53</v>
      </c>
      <c r="D8" s="38"/>
      <c r="E8" s="39"/>
    </row>
    <row r="9" spans="1:6" ht="15" thickBot="1" x14ac:dyDescent="0.4"/>
    <row r="10" spans="1:6" ht="15" thickBot="1" x14ac:dyDescent="0.4">
      <c r="B10" t="s">
        <v>5</v>
      </c>
      <c r="C10" s="40">
        <v>90570</v>
      </c>
      <c r="D10" s="41"/>
      <c r="E10" s="42"/>
    </row>
    <row r="11" spans="1:6" ht="15" thickBot="1" x14ac:dyDescent="0.4"/>
    <row r="12" spans="1:6" ht="15" thickBot="1" x14ac:dyDescent="0.4">
      <c r="B12" t="s">
        <v>6</v>
      </c>
      <c r="C12" s="37" t="s">
        <v>54</v>
      </c>
      <c r="D12" s="38"/>
      <c r="E12" s="39"/>
    </row>
    <row r="13" spans="1:6" ht="15" thickBot="1" x14ac:dyDescent="0.4"/>
    <row r="14" spans="1:6" ht="15" thickBot="1" x14ac:dyDescent="0.4">
      <c r="B14" t="s">
        <v>7</v>
      </c>
      <c r="C14" s="37" t="s">
        <v>55</v>
      </c>
      <c r="D14" s="38"/>
      <c r="E14" s="39"/>
      <c r="F14" t="s">
        <v>56</v>
      </c>
    </row>
    <row r="17" spans="1:5" ht="15" thickBot="1" x14ac:dyDescent="0.4"/>
    <row r="18" spans="1:5" x14ac:dyDescent="0.35">
      <c r="A18" s="3" t="s">
        <v>8</v>
      </c>
      <c r="B18" s="27" t="s">
        <v>9</v>
      </c>
      <c r="C18" s="28" t="s">
        <v>57</v>
      </c>
      <c r="D18" s="29"/>
      <c r="E18" s="30"/>
    </row>
    <row r="19" spans="1:5" ht="15" thickBot="1" x14ac:dyDescent="0.4">
      <c r="B19" s="27"/>
      <c r="C19" s="31"/>
      <c r="D19" s="32"/>
      <c r="E19" s="33"/>
    </row>
    <row r="21" spans="1:5" ht="15" thickBot="1" x14ac:dyDescent="0.4">
      <c r="C21" t="s">
        <v>21</v>
      </c>
      <c r="D21" t="s">
        <v>22</v>
      </c>
    </row>
    <row r="22" spans="1:5" ht="15" thickBot="1" x14ac:dyDescent="0.4">
      <c r="B22" t="s">
        <v>19</v>
      </c>
      <c r="C22" s="10">
        <v>45658</v>
      </c>
      <c r="D22" s="15">
        <v>0.54166666666666663</v>
      </c>
    </row>
    <row r="23" spans="1:5" ht="15" thickBot="1" x14ac:dyDescent="0.4">
      <c r="C23" t="s">
        <v>21</v>
      </c>
      <c r="D23" t="s">
        <v>22</v>
      </c>
    </row>
    <row r="24" spans="1:5" ht="15" thickBot="1" x14ac:dyDescent="0.4">
      <c r="B24" t="s">
        <v>20</v>
      </c>
      <c r="C24" s="10">
        <v>45659</v>
      </c>
      <c r="D24" s="15">
        <v>0.79166666666666663</v>
      </c>
    </row>
    <row r="28" spans="1:5" x14ac:dyDescent="0.35">
      <c r="A28" s="3" t="s">
        <v>39</v>
      </c>
    </row>
    <row r="29" spans="1:5" ht="29.5" thickBot="1" x14ac:dyDescent="0.4">
      <c r="B29" t="s">
        <v>45</v>
      </c>
      <c r="C29" t="s">
        <v>46</v>
      </c>
      <c r="E29" s="8" t="s">
        <v>47</v>
      </c>
    </row>
    <row r="30" spans="1:5" ht="15" thickBot="1" x14ac:dyDescent="0.4">
      <c r="A30" t="s">
        <v>40</v>
      </c>
      <c r="B30" s="6">
        <v>1</v>
      </c>
      <c r="C30">
        <v>53</v>
      </c>
      <c r="E30" s="5">
        <f>C30*B30</f>
        <v>53</v>
      </c>
    </row>
    <row r="31" spans="1:5" ht="15" thickBot="1" x14ac:dyDescent="0.4">
      <c r="E31" s="5"/>
    </row>
    <row r="32" spans="1:5" ht="15" thickBot="1" x14ac:dyDescent="0.4">
      <c r="A32" t="s">
        <v>41</v>
      </c>
      <c r="B32" s="6"/>
      <c r="C32">
        <f>+C30/2</f>
        <v>26.5</v>
      </c>
      <c r="E32" s="5">
        <f>C32*B32</f>
        <v>0</v>
      </c>
    </row>
    <row r="33" spans="1:5" ht="15" thickBot="1" x14ac:dyDescent="0.4">
      <c r="E33" s="5"/>
    </row>
    <row r="34" spans="1:5" ht="15" thickBot="1" x14ac:dyDescent="0.4">
      <c r="A34" t="s">
        <v>42</v>
      </c>
      <c r="B34" s="6"/>
      <c r="C34">
        <v>24</v>
      </c>
      <c r="E34" s="5">
        <f>C34*B34</f>
        <v>0</v>
      </c>
    </row>
    <row r="35" spans="1:5" ht="15" thickBot="1" x14ac:dyDescent="0.4">
      <c r="E35" s="5"/>
    </row>
    <row r="36" spans="1:5" ht="15" thickBot="1" x14ac:dyDescent="0.4">
      <c r="A36" t="s">
        <v>43</v>
      </c>
      <c r="B36" s="6"/>
      <c r="C36">
        <f>+C34/2</f>
        <v>12</v>
      </c>
      <c r="E36" s="5">
        <f>C36*B36</f>
        <v>0</v>
      </c>
    </row>
    <row r="37" spans="1:5" ht="15" thickBot="1" x14ac:dyDescent="0.4">
      <c r="E37" s="5"/>
    </row>
    <row r="38" spans="1:5" ht="15" thickBot="1" x14ac:dyDescent="0.4">
      <c r="A38" t="s">
        <v>44</v>
      </c>
      <c r="B38" s="6">
        <v>1</v>
      </c>
      <c r="C38" s="6">
        <v>38</v>
      </c>
      <c r="E38" s="5">
        <f>C38*B38</f>
        <v>38</v>
      </c>
    </row>
    <row r="39" spans="1:5" x14ac:dyDescent="0.35">
      <c r="C39" t="s">
        <v>58</v>
      </c>
      <c r="E39" s="5"/>
    </row>
    <row r="40" spans="1:5" x14ac:dyDescent="0.35">
      <c r="C40" s="3" t="s">
        <v>47</v>
      </c>
      <c r="E40" s="4">
        <f>SUM(E30:E38)</f>
        <v>91</v>
      </c>
    </row>
    <row r="48" spans="1:5" x14ac:dyDescent="0.35">
      <c r="A48" s="3" t="s">
        <v>23</v>
      </c>
    </row>
    <row r="49" spans="1:5" ht="15" thickBot="1" x14ac:dyDescent="0.4">
      <c r="B49" t="s">
        <v>26</v>
      </c>
      <c r="C49" t="s">
        <v>27</v>
      </c>
      <c r="D49" t="s">
        <v>28</v>
      </c>
      <c r="E49" t="s">
        <v>29</v>
      </c>
    </row>
    <row r="50" spans="1:5" x14ac:dyDescent="0.35">
      <c r="A50" t="s">
        <v>24</v>
      </c>
      <c r="B50" s="34" t="s">
        <v>59</v>
      </c>
    </row>
    <row r="51" spans="1:5" x14ac:dyDescent="0.35">
      <c r="B51" s="35"/>
    </row>
    <row r="52" spans="1:5" ht="15" thickBot="1" x14ac:dyDescent="0.4">
      <c r="B52" s="35"/>
    </row>
    <row r="53" spans="1:5" ht="15" thickBot="1" x14ac:dyDescent="0.4">
      <c r="B53" s="36"/>
      <c r="C53" s="6">
        <v>100</v>
      </c>
      <c r="D53">
        <v>0.59</v>
      </c>
      <c r="E53" s="5">
        <f>C53*D53</f>
        <v>59</v>
      </c>
    </row>
    <row r="54" spans="1:5" ht="15" thickBot="1" x14ac:dyDescent="0.4"/>
    <row r="55" spans="1:5" x14ac:dyDescent="0.35">
      <c r="A55" t="s">
        <v>25</v>
      </c>
      <c r="B55" s="34" t="s">
        <v>59</v>
      </c>
    </row>
    <row r="56" spans="1:5" x14ac:dyDescent="0.35">
      <c r="B56" s="35"/>
    </row>
    <row r="57" spans="1:5" ht="15" thickBot="1" x14ac:dyDescent="0.4">
      <c r="B57" s="35"/>
    </row>
    <row r="58" spans="1:5" ht="15" thickBot="1" x14ac:dyDescent="0.4">
      <c r="B58" s="36"/>
      <c r="C58" s="6">
        <v>100</v>
      </c>
      <c r="D58">
        <v>0.12</v>
      </c>
      <c r="E58" s="5">
        <f t="shared" ref="E58" si="0">C58*D58</f>
        <v>12</v>
      </c>
    </row>
    <row r="60" spans="1:5" ht="15" thickBot="1" x14ac:dyDescent="0.4">
      <c r="B60" t="s">
        <v>34</v>
      </c>
      <c r="C60" t="s">
        <v>27</v>
      </c>
      <c r="D60" t="s">
        <v>28</v>
      </c>
      <c r="E60" t="s">
        <v>29</v>
      </c>
    </row>
    <row r="61" spans="1:5" ht="15" thickBot="1" x14ac:dyDescent="0.4">
      <c r="A61" t="s">
        <v>30</v>
      </c>
      <c r="B61" s="6" t="s">
        <v>60</v>
      </c>
      <c r="C61" s="6">
        <v>100</v>
      </c>
      <c r="D61">
        <v>0.04</v>
      </c>
      <c r="E61" s="5">
        <f>D61*C61</f>
        <v>4</v>
      </c>
    </row>
    <row r="62" spans="1:5" ht="15" thickBot="1" x14ac:dyDescent="0.4">
      <c r="A62" t="s">
        <v>31</v>
      </c>
      <c r="B62" s="6"/>
      <c r="C62" s="6"/>
      <c r="D62">
        <v>0.04</v>
      </c>
      <c r="E62" s="5">
        <f t="shared" ref="E62:E64" si="1">D62*C62</f>
        <v>0</v>
      </c>
    </row>
    <row r="63" spans="1:5" ht="15" thickBot="1" x14ac:dyDescent="0.4">
      <c r="A63" t="s">
        <v>32</v>
      </c>
      <c r="B63" s="6"/>
      <c r="C63" s="6"/>
      <c r="D63">
        <v>0.04</v>
      </c>
      <c r="E63" s="5">
        <f t="shared" si="1"/>
        <v>0</v>
      </c>
    </row>
    <row r="64" spans="1:5" ht="15" thickBot="1" x14ac:dyDescent="0.4">
      <c r="A64" t="s">
        <v>33</v>
      </c>
      <c r="B64" s="6"/>
      <c r="C64" s="6"/>
      <c r="D64">
        <v>0.04</v>
      </c>
      <c r="E64" s="5">
        <f t="shared" si="1"/>
        <v>0</v>
      </c>
    </row>
    <row r="67" spans="1:5" x14ac:dyDescent="0.35">
      <c r="C67" s="3" t="s">
        <v>36</v>
      </c>
      <c r="E67" s="4">
        <f>SUM(E61:E64)+E58+E53</f>
        <v>75</v>
      </c>
    </row>
    <row r="70" spans="1:5" x14ac:dyDescent="0.35">
      <c r="A70" s="3" t="s">
        <v>10</v>
      </c>
    </row>
    <row r="71" spans="1:5" ht="15" thickBot="1" x14ac:dyDescent="0.4">
      <c r="B71" t="s">
        <v>17</v>
      </c>
      <c r="C71" t="s">
        <v>18</v>
      </c>
    </row>
    <row r="72" spans="1:5" ht="15" thickBot="1" x14ac:dyDescent="0.4">
      <c r="A72" t="s">
        <v>11</v>
      </c>
      <c r="B72" s="6"/>
      <c r="C72" s="7"/>
    </row>
    <row r="73" spans="1:5" ht="15" thickBot="1" x14ac:dyDescent="0.4">
      <c r="A73" t="s">
        <v>12</v>
      </c>
      <c r="B73" s="6" t="s">
        <v>61</v>
      </c>
      <c r="C73" s="7">
        <v>53</v>
      </c>
    </row>
    <row r="74" spans="1:5" ht="15" thickBot="1" x14ac:dyDescent="0.4">
      <c r="A74" t="s">
        <v>13</v>
      </c>
      <c r="B74" s="6"/>
      <c r="C74" s="7"/>
    </row>
    <row r="75" spans="1:5" ht="15" thickBot="1" x14ac:dyDescent="0.4">
      <c r="A75" t="s">
        <v>14</v>
      </c>
      <c r="B75" s="6"/>
      <c r="C75" s="7">
        <v>0</v>
      </c>
    </row>
    <row r="76" spans="1:5" ht="15" thickBot="1" x14ac:dyDescent="0.4">
      <c r="A76" t="s">
        <v>15</v>
      </c>
      <c r="B76" s="6"/>
      <c r="C76" s="7"/>
    </row>
    <row r="77" spans="1:5" ht="15" thickBot="1" x14ac:dyDescent="0.4">
      <c r="A77" t="s">
        <v>38</v>
      </c>
      <c r="B77" s="6"/>
      <c r="C77" s="7"/>
    </row>
    <row r="78" spans="1:5" ht="15" thickBot="1" x14ac:dyDescent="0.4">
      <c r="A78" t="s">
        <v>16</v>
      </c>
      <c r="B78" s="6"/>
      <c r="C78" s="7"/>
    </row>
    <row r="80" spans="1:5" x14ac:dyDescent="0.35">
      <c r="C80" s="3" t="s">
        <v>37</v>
      </c>
      <c r="E80" s="4">
        <f>SUM(C72:C78)</f>
        <v>53</v>
      </c>
    </row>
    <row r="82" spans="1:5" ht="15.5" x14ac:dyDescent="0.35">
      <c r="A82" s="18"/>
      <c r="B82" s="18"/>
      <c r="C82" s="18"/>
      <c r="D82" s="18"/>
      <c r="E82" s="18"/>
    </row>
    <row r="83" spans="1:5" ht="15.5" x14ac:dyDescent="0.35">
      <c r="A83" s="19" t="s">
        <v>48</v>
      </c>
      <c r="B83" s="19"/>
      <c r="C83" s="19" t="s">
        <v>39</v>
      </c>
      <c r="D83" s="19"/>
      <c r="E83" s="17">
        <f>E40</f>
        <v>91</v>
      </c>
    </row>
    <row r="84" spans="1:5" ht="18" customHeight="1" x14ac:dyDescent="0.35">
      <c r="A84" s="18"/>
      <c r="B84" s="18"/>
      <c r="C84" s="19" t="s">
        <v>50</v>
      </c>
      <c r="D84" s="19"/>
      <c r="E84" s="17">
        <f>E67</f>
        <v>75</v>
      </c>
    </row>
    <row r="85" spans="1:5" ht="18" customHeight="1" x14ac:dyDescent="0.35">
      <c r="A85" s="18"/>
      <c r="B85" s="18"/>
      <c r="C85" s="19" t="s">
        <v>10</v>
      </c>
      <c r="D85" s="19"/>
      <c r="E85" s="17">
        <f>E80</f>
        <v>53</v>
      </c>
    </row>
    <row r="86" spans="1:5" ht="18" customHeight="1" x14ac:dyDescent="0.35">
      <c r="A86" s="18"/>
      <c r="B86" s="18"/>
      <c r="C86" s="16"/>
      <c r="D86" s="16"/>
      <c r="E86" s="17"/>
    </row>
    <row r="87" spans="1:5" ht="15.5" x14ac:dyDescent="0.35">
      <c r="A87" s="18"/>
      <c r="B87" s="18"/>
      <c r="C87" s="18"/>
      <c r="D87" s="16" t="s">
        <v>35</v>
      </c>
      <c r="E87" s="17">
        <f>SUM(E83:E85)</f>
        <v>219</v>
      </c>
    </row>
  </sheetData>
  <sheetProtection selectLockedCells="1"/>
  <mergeCells count="14">
    <mergeCell ref="C14:E14"/>
    <mergeCell ref="C4:E4"/>
    <mergeCell ref="C6:E6"/>
    <mergeCell ref="C8:E8"/>
    <mergeCell ref="C10:E10"/>
    <mergeCell ref="C12:E12"/>
    <mergeCell ref="C84:D84"/>
    <mergeCell ref="C85:D85"/>
    <mergeCell ref="B18:B19"/>
    <mergeCell ref="C18:E19"/>
    <mergeCell ref="B50:B53"/>
    <mergeCell ref="B55:B58"/>
    <mergeCell ref="A83:B83"/>
    <mergeCell ref="C83:D8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EEA56-DFCF-4CD6-84D5-D15D77AA9C72}">
  <dimension ref="A1:M12"/>
  <sheetViews>
    <sheetView workbookViewId="0">
      <selection activeCell="I27" sqref="I27"/>
    </sheetView>
  </sheetViews>
  <sheetFormatPr defaultRowHeight="14.5" x14ac:dyDescent="0.35"/>
  <cols>
    <col min="1" max="1" width="13.54296875" bestFit="1" customWidth="1"/>
    <col min="3" max="3" width="11.26953125" customWidth="1"/>
  </cols>
  <sheetData>
    <row r="1" spans="1:13" x14ac:dyDescent="0.35">
      <c r="A1">
        <f>'Matka- ja kululasku'!$C$6</f>
        <v>0</v>
      </c>
      <c r="B1">
        <v>801</v>
      </c>
      <c r="D1">
        <f>'Matka- ja kululasku'!B29</f>
        <v>0</v>
      </c>
      <c r="E1">
        <f>'Matka- ja kululasku'!C29</f>
        <v>53</v>
      </c>
    </row>
    <row r="2" spans="1:13" x14ac:dyDescent="0.35">
      <c r="A2">
        <f>'Matka- ja kululasku'!$C$6</f>
        <v>0</v>
      </c>
      <c r="B2">
        <v>801</v>
      </c>
      <c r="D2">
        <f>'Matka- ja kululasku'!B31/2</f>
        <v>0</v>
      </c>
      <c r="E2">
        <f>'Matka- ja kululasku'!C29</f>
        <v>53</v>
      </c>
    </row>
    <row r="3" spans="1:13" x14ac:dyDescent="0.35">
      <c r="A3">
        <f>'Matka- ja kululasku'!$C$6</f>
        <v>0</v>
      </c>
      <c r="B3">
        <v>806</v>
      </c>
      <c r="D3">
        <f>'Matka- ja kululasku'!B33</f>
        <v>0</v>
      </c>
      <c r="E3">
        <f>'Matka- ja kululasku'!C33</f>
        <v>24</v>
      </c>
    </row>
    <row r="4" spans="1:13" x14ac:dyDescent="0.35">
      <c r="A4">
        <f>'Matka- ja kululasku'!$C$6</f>
        <v>0</v>
      </c>
      <c r="B4">
        <v>806</v>
      </c>
      <c r="D4">
        <f>'Matka- ja kululasku'!B35/2</f>
        <v>0</v>
      </c>
      <c r="E4">
        <f>'Matka- ja kululasku'!C33</f>
        <v>24</v>
      </c>
    </row>
    <row r="5" spans="1:13" x14ac:dyDescent="0.35">
      <c r="A5">
        <f>'Matka- ja kululasku'!$C$6</f>
        <v>0</v>
      </c>
      <c r="B5">
        <v>816</v>
      </c>
      <c r="D5">
        <f>'Matka- ja kululasku'!B37</f>
        <v>0</v>
      </c>
      <c r="E5">
        <f>'Matka- ja kululasku'!C37</f>
        <v>0</v>
      </c>
    </row>
    <row r="6" spans="1:13" x14ac:dyDescent="0.35">
      <c r="A6">
        <f>'Matka- ja kululasku'!$C$6</f>
        <v>0</v>
      </c>
      <c r="B6">
        <v>821</v>
      </c>
      <c r="D6">
        <f>'Matka- ja kululasku'!C49</f>
        <v>0</v>
      </c>
      <c r="E6">
        <f>'Matka- ja kululasku'!D49</f>
        <v>0.59</v>
      </c>
    </row>
    <row r="7" spans="1:13" x14ac:dyDescent="0.35">
      <c r="A7">
        <f>'Matka- ja kululasku'!$C$6</f>
        <v>0</v>
      </c>
      <c r="B7">
        <v>826</v>
      </c>
      <c r="D7">
        <f>'Matka- ja kululasku'!C51</f>
        <v>0</v>
      </c>
      <c r="E7">
        <f>'Matka- ja kululasku'!D51</f>
        <v>0.12</v>
      </c>
    </row>
    <row r="8" spans="1:13" x14ac:dyDescent="0.35">
      <c r="A8">
        <f>'Matka- ja kululasku'!$C$6</f>
        <v>0</v>
      </c>
      <c r="B8">
        <v>821</v>
      </c>
      <c r="D8">
        <f>'Matka- ja kululasku'!C54</f>
        <v>0</v>
      </c>
      <c r="E8">
        <f>'Matka- ja kululasku'!D54</f>
        <v>0.04</v>
      </c>
    </row>
    <row r="9" spans="1:13" x14ac:dyDescent="0.35">
      <c r="A9">
        <f>'Matka- ja kululasku'!$C$6</f>
        <v>0</v>
      </c>
      <c r="B9">
        <v>821</v>
      </c>
      <c r="D9">
        <f>'Matka- ja kululasku'!C55</f>
        <v>0</v>
      </c>
      <c r="E9">
        <f>'Matka- ja kululasku'!D55</f>
        <v>0.04</v>
      </c>
    </row>
    <row r="10" spans="1:13" x14ac:dyDescent="0.35">
      <c r="A10">
        <f>'Matka- ja kululasku'!$C$6</f>
        <v>0</v>
      </c>
      <c r="B10">
        <v>821</v>
      </c>
      <c r="D10">
        <f>'Matka- ja kululasku'!C56</f>
        <v>0</v>
      </c>
      <c r="E10">
        <f>'Matka- ja kululasku'!D56</f>
        <v>0.04</v>
      </c>
    </row>
    <row r="11" spans="1:13" x14ac:dyDescent="0.35">
      <c r="A11">
        <f>'Matka- ja kululasku'!$C$6</f>
        <v>0</v>
      </c>
      <c r="B11">
        <v>821</v>
      </c>
      <c r="D11">
        <f>'Matka- ja kululasku'!C57</f>
        <v>0</v>
      </c>
      <c r="E11">
        <f>'Matka- ja kululasku'!D57</f>
        <v>0.04</v>
      </c>
    </row>
    <row r="12" spans="1:13" x14ac:dyDescent="0.35">
      <c r="A12">
        <f>'Matka- ja kululasku'!$C$6</f>
        <v>0</v>
      </c>
      <c r="B12">
        <v>863</v>
      </c>
      <c r="F12" s="9">
        <f>'Matka- ja kululasku'!E73</f>
        <v>0</v>
      </c>
      <c r="M12" s="9"/>
    </row>
  </sheetData>
  <sheetProtection algorithmName="SHA-512" hashValue="P3nQmOMGj+huUhiQ6oclDM/L4hJJEVWVj8clVGqAtL60AnPmEPjjlyxbqmIkOwRsPFMgLW6uh5OJ1z2VeNuAhA==" saltValue="P7f4LOuzU6j87uUnWWz/H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071CC-A608-4FCC-9267-DDB40263A34A}">
  <dimension ref="A1:F1"/>
  <sheetViews>
    <sheetView workbookViewId="0">
      <selection activeCell="A2" sqref="A2"/>
    </sheetView>
  </sheetViews>
  <sheetFormatPr defaultRowHeight="14.5" x14ac:dyDescent="0.35"/>
  <cols>
    <col min="1" max="7" width="17.7265625" customWidth="1"/>
  </cols>
  <sheetData>
    <row r="1" spans="1:6" x14ac:dyDescent="0.35">
      <c r="A1">
        <f>'Matka- ja kululasku'!$C$4</f>
        <v>0</v>
      </c>
      <c r="B1">
        <f>'Matka- ja kululasku'!C6</f>
        <v>0</v>
      </c>
      <c r="C1">
        <f>'Matka- ja kululasku'!C8</f>
        <v>0</v>
      </c>
      <c r="D1">
        <f>'Matka- ja kululasku'!C10</f>
        <v>0</v>
      </c>
      <c r="E1">
        <f>'Matka- ja kululasku'!C12</f>
        <v>0</v>
      </c>
      <c r="F1">
        <f>'Matka- ja kululasku'!C14</f>
        <v>0</v>
      </c>
    </row>
  </sheetData>
  <sheetProtection algorithmName="SHA-512" hashValue="gnR2wCuU8SejzHAv7VBvnueNUbbjlz6avKJCtN2260rFKMvWPx3cPlsW2INWR1U2y0UZxM9RRK6scDgn8RitDg==" saltValue="RxbIcmIs8X1S5YNqCtZhyA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4948958701A4964C9C23633257246336" ma:contentTypeVersion="18" ma:contentTypeDescription="Luo uusi asiakirja." ma:contentTypeScope="" ma:versionID="b051aaf2060b815316595f4ce26d2ec0">
  <xsd:schema xmlns:xsd="http://www.w3.org/2001/XMLSchema" xmlns:xs="http://www.w3.org/2001/XMLSchema" xmlns:p="http://schemas.microsoft.com/office/2006/metadata/properties" xmlns:ns2="389560b5-5e47-42b5-8ee6-01680279bc2b" xmlns:ns3="31aad7a0-75c1-4507-991c-0d20882878e7" targetNamespace="http://schemas.microsoft.com/office/2006/metadata/properties" ma:root="true" ma:fieldsID="324e54e42b6ed750b94a4e6b99737f5f" ns2:_="" ns3:_="">
    <xsd:import namespace="389560b5-5e47-42b5-8ee6-01680279bc2b"/>
    <xsd:import namespace="31aad7a0-75c1-4507-991c-0d20882878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9560b5-5e47-42b5-8ee6-01680279bc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Kuvien tunnisteet" ma:readOnly="false" ma:fieldId="{5cf76f15-5ced-4ddc-b409-7134ff3c332f}" ma:taxonomyMulti="true" ma:sspId="a9e3f89d-ad83-49e4-9dfb-20c5d2d35d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ad7a0-75c1-4507-991c-0d20882878e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ba9416f-9089-47ba-9787-66c88ab5ea15}" ma:internalName="TaxCatchAll" ma:showField="CatchAllData" ma:web="31aad7a0-75c1-4507-991c-0d20882878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1aad7a0-75c1-4507-991c-0d20882878e7" xsi:nil="true"/>
    <lcf76f155ced4ddcb4097134ff3c332f xmlns="389560b5-5e47-42b5-8ee6-01680279bc2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1A317CF-B382-49EB-9069-FB91BBAB340D}"/>
</file>

<file path=customXml/itemProps2.xml><?xml version="1.0" encoding="utf-8"?>
<ds:datastoreItem xmlns:ds="http://schemas.openxmlformats.org/officeDocument/2006/customXml" ds:itemID="{AC3119D8-0634-4D09-9D23-74489C22FCF2}"/>
</file>

<file path=customXml/itemProps3.xml><?xml version="1.0" encoding="utf-8"?>
<ds:datastoreItem xmlns:ds="http://schemas.openxmlformats.org/officeDocument/2006/customXml" ds:itemID="{7385BF44-66D6-4C43-91F2-1D51653835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Matka- ja kululasku</vt:lpstr>
      <vt:lpstr>Matkalaskun täyttöohje</vt:lpstr>
      <vt:lpstr>Datalasku</vt:lpstr>
      <vt:lpstr>Datasaaja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Olli Kokko</dc:creator>
  <cp:lastModifiedBy>Juha Pöyry</cp:lastModifiedBy>
  <cp:lastPrinted>2023-12-13T10:48:11Z</cp:lastPrinted>
  <dcterms:created xsi:type="dcterms:W3CDTF">2018-11-19T06:45:58Z</dcterms:created>
  <dcterms:modified xsi:type="dcterms:W3CDTF">2024-12-20T10:55:55Z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0x0101004948958701A4964C9C23633257246336</vt:lpwstr>
  </property>
</Properties>
</file>